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75796DBE-1C17-4F50-B88A-F63862D90DE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2" l="1"/>
  <c r="J24" i="2"/>
  <c r="J23" i="2"/>
  <c r="H12" i="1"/>
  <c r="H13" i="1" s="1"/>
  <c r="C14" i="1" s="1"/>
  <c r="D14" i="1" s="1"/>
  <c r="E14" i="1" s="1"/>
  <c r="F14" i="1" s="1"/>
  <c r="H5" i="1"/>
  <c r="F15" i="1"/>
  <c r="E15" i="1"/>
  <c r="F8" i="1"/>
  <c r="E8" i="1"/>
  <c r="D6" i="1"/>
  <c r="J25" i="2" l="1"/>
  <c r="H6" i="1"/>
  <c r="C7" i="1" s="1"/>
  <c r="D7" i="1" s="1"/>
  <c r="E7" i="1" s="1"/>
  <c r="E9" i="1" s="1"/>
  <c r="G15" i="1"/>
  <c r="F16" i="1"/>
  <c r="G8" i="1"/>
  <c r="E16" i="1"/>
  <c r="F7" i="1" l="1"/>
  <c r="F9" i="1" s="1"/>
  <c r="I9" i="1" s="1"/>
  <c r="L12" i="1" s="1"/>
  <c r="I16" i="1"/>
  <c r="G13" i="2" l="1"/>
  <c r="M12" i="1"/>
  <c r="D19" i="1"/>
  <c r="D18" i="1"/>
  <c r="B13" i="2"/>
  <c r="H18" i="1" l="1"/>
  <c r="B20" i="2" l="1"/>
  <c r="J27" i="2" s="1"/>
  <c r="N12" i="1"/>
</calcChain>
</file>

<file path=xl/sharedStrings.xml><?xml version="1.0" encoding="utf-8"?>
<sst xmlns="http://schemas.openxmlformats.org/spreadsheetml/2006/main" count="37" uniqueCount="27">
  <si>
    <t>TEORICO</t>
  </si>
  <si>
    <t>PREGUNTAS</t>
  </si>
  <si>
    <t>VALOR PREGUNTA</t>
  </si>
  <si>
    <t>ACIERTOS</t>
  </si>
  <si>
    <t>FALLOS</t>
  </si>
  <si>
    <t>BLANCO</t>
  </si>
  <si>
    <t>ANULADAS</t>
  </si>
  <si>
    <t>RESERVA</t>
  </si>
  <si>
    <t>PRACTICO</t>
  </si>
  <si>
    <t xml:space="preserve">ANULADAS </t>
  </si>
  <si>
    <t>NOTA FINAL</t>
  </si>
  <si>
    <t>EJERCICIO PRACTICO</t>
  </si>
  <si>
    <t>=SI(A1&lt;4;0;SI(A1&gt;=4;A1-3;)</t>
  </si>
  <si>
    <t>CORRECTAS</t>
  </si>
  <si>
    <t>NOTA PRÁCTICO</t>
  </si>
  <si>
    <t>NOTA TEÓRICO</t>
  </si>
  <si>
    <t>ERRÓNEAS</t>
  </si>
  <si>
    <t>NOTA OPOSICIÓN</t>
  </si>
  <si>
    <t>TEÓRICO</t>
  </si>
  <si>
    <t>PRÁCTICO</t>
  </si>
  <si>
    <t>ESTADÍSTICAS</t>
  </si>
  <si>
    <t>Preguntas en blanco ejercicio práctico</t>
  </si>
  <si>
    <t>Preguntas en blanco ejercicio teórico</t>
  </si>
  <si>
    <t>EJECERCICIO TEÓRICO</t>
  </si>
  <si>
    <t>Total en blanco</t>
  </si>
  <si>
    <t>Correctas Total</t>
  </si>
  <si>
    <t>Resta nota máxima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</si>
</sst>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7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sz val="36"/>
      <color rgb="FF00B05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4" fillId="5" borderId="1" xfId="0" applyFont="1" applyFill="1" applyBorder="1"/>
    <xf numFmtId="0" fontId="5" fillId="5" borderId="1" xfId="0" applyFont="1" applyFill="1" applyBorder="1"/>
    <xf numFmtId="164" fontId="0" fillId="4" borderId="0" xfId="0" applyNumberFormat="1" applyFill="1"/>
    <xf numFmtId="0" fontId="2" fillId="6" borderId="1" xfId="0" applyFont="1" applyFill="1" applyBorder="1"/>
    <xf numFmtId="1" fontId="2" fillId="7" borderId="1" xfId="0" applyNumberFormat="1" applyFont="1" applyFill="1" applyBorder="1"/>
    <xf numFmtId="0" fontId="3" fillId="8" borderId="0" xfId="0" applyFont="1" applyFill="1"/>
    <xf numFmtId="165" fontId="6" fillId="9" borderId="0" xfId="0" applyNumberFormat="1" applyFont="1" applyFill="1"/>
    <xf numFmtId="2" fontId="6" fillId="9" borderId="0" xfId="0" applyNumberFormat="1" applyFont="1" applyFill="1"/>
    <xf numFmtId="0" fontId="0" fillId="10" borderId="0" xfId="0" applyFill="1"/>
    <xf numFmtId="0" fontId="0" fillId="11" borderId="0" xfId="0" applyFill="1"/>
    <xf numFmtId="1" fontId="3" fillId="8" borderId="0" xfId="0" applyNumberFormat="1" applyFont="1" applyFill="1"/>
    <xf numFmtId="0" fontId="6" fillId="9" borderId="0" xfId="0" applyFont="1" applyFill="1"/>
    <xf numFmtId="0" fontId="1" fillId="12" borderId="0" xfId="0" applyFont="1" applyFill="1"/>
    <xf numFmtId="0" fontId="4" fillId="13" borderId="1" xfId="0" applyFont="1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14" borderId="0" xfId="0" applyFill="1"/>
    <xf numFmtId="0" fontId="0" fillId="0" borderId="4" xfId="0" applyBorder="1"/>
    <xf numFmtId="0" fontId="0" fillId="0" borderId="7" xfId="0" applyBorder="1"/>
    <xf numFmtId="0" fontId="2" fillId="18" borderId="2" xfId="0" applyFont="1" applyFill="1" applyBorder="1"/>
    <xf numFmtId="0" fontId="1" fillId="17" borderId="8" xfId="0" applyFont="1" applyFill="1" applyBorder="1"/>
    <xf numFmtId="0" fontId="2" fillId="14" borderId="3" xfId="0" applyFont="1" applyFill="1" applyBorder="1"/>
    <xf numFmtId="165" fontId="0" fillId="0" borderId="0" xfId="0" applyNumberFormat="1"/>
    <xf numFmtId="2" fontId="0" fillId="0" borderId="0" xfId="0" applyNumberFormat="1"/>
    <xf numFmtId="0" fontId="0" fillId="14" borderId="5" xfId="0" applyFill="1" applyBorder="1"/>
    <xf numFmtId="0" fontId="0" fillId="14" borderId="0" xfId="0" applyFill="1" applyBorder="1"/>
    <xf numFmtId="0" fontId="0" fillId="15" borderId="0" xfId="0" applyFill="1" applyBorder="1"/>
    <xf numFmtId="0" fontId="0" fillId="15" borderId="6" xfId="0" applyFill="1" applyBorder="1"/>
    <xf numFmtId="0" fontId="0" fillId="15" borderId="0" xfId="0" applyFill="1" applyBorder="1" applyAlignment="1"/>
    <xf numFmtId="0" fontId="0" fillId="15" borderId="6" xfId="0" applyFill="1" applyBorder="1" applyAlignment="1"/>
    <xf numFmtId="0" fontId="0" fillId="0" borderId="0" xfId="0" applyFont="1"/>
    <xf numFmtId="0" fontId="0" fillId="21" borderId="0" xfId="0" applyFont="1" applyFill="1"/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0" fillId="3" borderId="0" xfId="0" applyFill="1" applyAlignment="1">
      <alignment horizontal="center"/>
    </xf>
    <xf numFmtId="165" fontId="7" fillId="9" borderId="0" xfId="0" applyNumberFormat="1" applyFont="1" applyFill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19" borderId="0" xfId="0" applyFont="1" applyFill="1" applyAlignment="1">
      <alignment horizontal="center"/>
    </xf>
    <xf numFmtId="2" fontId="9" fillId="14" borderId="5" xfId="0" applyNumberFormat="1" applyFont="1" applyFill="1" applyBorder="1" applyAlignment="1" applyProtection="1">
      <alignment horizontal="center"/>
      <protection locked="0"/>
    </xf>
    <xf numFmtId="2" fontId="9" fillId="14" borderId="0" xfId="0" applyNumberFormat="1" applyFont="1" applyFill="1" applyBorder="1" applyAlignment="1" applyProtection="1">
      <alignment horizontal="center"/>
      <protection locked="0"/>
    </xf>
    <xf numFmtId="2" fontId="9" fillId="14" borderId="7" xfId="0" applyNumberFormat="1" applyFont="1" applyFill="1" applyBorder="1" applyAlignment="1" applyProtection="1">
      <alignment horizontal="center"/>
      <protection locked="0"/>
    </xf>
    <xf numFmtId="2" fontId="9" fillId="14" borderId="8" xfId="0" applyNumberFormat="1" applyFont="1" applyFill="1" applyBorder="1" applyAlignment="1" applyProtection="1">
      <alignment horizontal="center"/>
      <protection locked="0"/>
    </xf>
    <xf numFmtId="0" fontId="12" fillId="20" borderId="5" xfId="0" applyFont="1" applyFill="1" applyBorder="1" applyAlignment="1" applyProtection="1">
      <alignment horizontal="center"/>
      <protection locked="0"/>
    </xf>
    <xf numFmtId="0" fontId="12" fillId="20" borderId="0" xfId="0" applyFont="1" applyFill="1" applyBorder="1" applyAlignment="1" applyProtection="1">
      <alignment horizontal="center"/>
      <protection locked="0"/>
    </xf>
    <xf numFmtId="0" fontId="12" fillId="20" borderId="7" xfId="0" applyFont="1" applyFill="1" applyBorder="1" applyAlignment="1" applyProtection="1">
      <alignment horizontal="center"/>
      <protection locked="0"/>
    </xf>
    <xf numFmtId="0" fontId="12" fillId="20" borderId="8" xfId="0" applyFont="1" applyFill="1" applyBorder="1" applyAlignment="1" applyProtection="1">
      <alignment horizontal="center"/>
      <protection locked="0"/>
    </xf>
    <xf numFmtId="2" fontId="8" fillId="10" borderId="0" xfId="0" applyNumberFormat="1" applyFont="1" applyFill="1" applyAlignment="1" applyProtection="1">
      <alignment horizontal="center"/>
      <protection locked="0"/>
    </xf>
    <xf numFmtId="0" fontId="0" fillId="14" borderId="5" xfId="0" applyFill="1" applyBorder="1" applyAlignment="1">
      <alignment horizontal="center"/>
    </xf>
    <xf numFmtId="0" fontId="0" fillId="14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TEORICO</c:v>
          </c:tx>
          <c:spPr>
            <a:solidFill>
              <a:schemeClr val="accent1"/>
            </a:solidFill>
          </c:spPr>
          <c:invertIfNegative val="0"/>
          <c:val>
            <c:numRef>
              <c:f>Hoja1!$L$12</c:f>
              <c:numCache>
                <c:formatCode>0.00</c:formatCode>
                <c:ptCount val="1"/>
                <c:pt idx="0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0-467D-8AE9-0086CAC294CE}"/>
            </c:ext>
          </c:extLst>
        </c:ser>
        <c:ser>
          <c:idx val="1"/>
          <c:order val="1"/>
          <c:tx>
            <c:v>PRACTICO</c:v>
          </c:tx>
          <c:invertIfNegative val="0"/>
          <c:val>
            <c:numRef>
              <c:f>Hoja1!$M$12</c:f>
              <c:numCache>
                <c:formatCode>0.000</c:formatCode>
                <c:ptCount val="1"/>
                <c:pt idx="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0-467D-8AE9-0086CAC294CE}"/>
            </c:ext>
          </c:extLst>
        </c:ser>
        <c:ser>
          <c:idx val="2"/>
          <c:order val="2"/>
          <c:tx>
            <c:v>NOTA OPOSICION</c:v>
          </c:tx>
          <c:spPr>
            <a:solidFill>
              <a:srgbClr val="92D050"/>
            </a:solidFill>
            <a:ln w="22225" cap="sq" cmpd="sng">
              <a:prstDash val="solid"/>
            </a:ln>
            <a:effectLst>
              <a:outerShdw blurRad="40000" dist="1701800" dir="9600000" sx="200000" sy="2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311150" h="25400"/>
            </a:sp3d>
          </c:spPr>
          <c:invertIfNegative val="0"/>
          <c:val>
            <c:numRef>
              <c:f>Hoja1!$N$12</c:f>
              <c:numCache>
                <c:formatCode>0.000</c:formatCode>
                <c:ptCount val="1"/>
                <c:pt idx="0">
                  <c:v>86.25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B0-467D-8AE9-0086CAC29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8"/>
        <c:axId val="105630720"/>
        <c:axId val="125854848"/>
      </c:barChart>
      <c:catAx>
        <c:axId val="105630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5854848"/>
        <c:crosses val="autoZero"/>
        <c:auto val="1"/>
        <c:lblAlgn val="ctr"/>
        <c:lblOffset val="100"/>
        <c:tickLblSkip val="1"/>
        <c:noMultiLvlLbl val="0"/>
      </c:catAx>
      <c:valAx>
        <c:axId val="125854848"/>
        <c:scaling>
          <c:orientation val="minMax"/>
          <c:max val="100"/>
          <c:min val="0"/>
        </c:scaling>
        <c:delete val="0"/>
        <c:axPos val="l"/>
        <c:majorGridlines/>
        <c:numFmt formatCode="0.00" sourceLinked="1"/>
        <c:majorTickMark val="in"/>
        <c:minorTickMark val="out"/>
        <c:tickLblPos val="nextTo"/>
        <c:spPr>
          <a:ln w="15875"/>
        </c:spPr>
        <c:crossAx val="105630720"/>
        <c:crosses val="autoZero"/>
        <c:crossBetween val="between"/>
      </c:valAx>
    </c:plotArea>
    <c:legend>
      <c:legendPos val="r"/>
      <c:overlay val="0"/>
      <c:spPr>
        <a:solidFill>
          <a:schemeClr val="tx1"/>
        </a:solidFill>
      </c:spPr>
    </c:legend>
    <c:plotVisOnly val="1"/>
    <c:dispBlanksAs val="gap"/>
    <c:showDLblsOverMax val="0"/>
  </c:chart>
  <c:spPr>
    <a:solidFill>
      <a:schemeClr val="tx2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141554</xdr:colOff>
      <xdr:row>4</xdr:row>
      <xdr:rowOff>4103</xdr:rowOff>
    </xdr:from>
    <xdr:to>
      <xdr:col>13</xdr:col>
      <xdr:colOff>183170</xdr:colOff>
      <xdr:row>26</xdr:row>
      <xdr:rowOff>17585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427893</xdr:colOff>
      <xdr:row>5</xdr:row>
      <xdr:rowOff>35170</xdr:rowOff>
    </xdr:from>
    <xdr:to>
      <xdr:col>2</xdr:col>
      <xdr:colOff>650631</xdr:colOff>
      <xdr:row>6</xdr:row>
      <xdr:rowOff>164124</xdr:rowOff>
    </xdr:to>
    <xdr:sp macro="" textlink="">
      <xdr:nvSpPr>
        <xdr:cNvPr id="6" name="5 Flecha abaj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010508" y="410308"/>
          <a:ext cx="222738" cy="310662"/>
        </a:xfrm>
        <a:prstGeom prst="downArrow">
          <a:avLst/>
        </a:prstGeom>
        <a:solidFill>
          <a:srgbClr val="FF0000"/>
        </a:solidFill>
        <a:ln w="0" cmpd="sng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9</xdr:col>
      <xdr:colOff>416170</xdr:colOff>
      <xdr:row>5</xdr:row>
      <xdr:rowOff>23447</xdr:rowOff>
    </xdr:from>
    <xdr:to>
      <xdr:col>9</xdr:col>
      <xdr:colOff>638908</xdr:colOff>
      <xdr:row>6</xdr:row>
      <xdr:rowOff>152401</xdr:rowOff>
    </xdr:to>
    <xdr:sp macro="" textlink="">
      <xdr:nvSpPr>
        <xdr:cNvPr id="7" name="6 Flecha abaj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027985" y="398585"/>
          <a:ext cx="222738" cy="310662"/>
        </a:xfrm>
        <a:prstGeom prst="downArrow">
          <a:avLst/>
        </a:prstGeom>
        <a:solidFill>
          <a:srgbClr val="FF0000"/>
        </a:solidFill>
        <a:ln w="0" cmpd="sng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7</xdr:col>
      <xdr:colOff>287216</xdr:colOff>
      <xdr:row>5</xdr:row>
      <xdr:rowOff>29308</xdr:rowOff>
    </xdr:from>
    <xdr:to>
      <xdr:col>7</xdr:col>
      <xdr:colOff>509954</xdr:colOff>
      <xdr:row>6</xdr:row>
      <xdr:rowOff>158262</xdr:rowOff>
    </xdr:to>
    <xdr:sp macro="" textlink="">
      <xdr:nvSpPr>
        <xdr:cNvPr id="8" name="7 Flecha abaj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316416" y="404446"/>
          <a:ext cx="222738" cy="310662"/>
        </a:xfrm>
        <a:prstGeom prst="downArrow">
          <a:avLst/>
        </a:prstGeom>
        <a:solidFill>
          <a:srgbClr val="FF0000"/>
        </a:solidFill>
        <a:ln w="0" cmpd="sng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4</xdr:col>
      <xdr:colOff>427892</xdr:colOff>
      <xdr:row>5</xdr:row>
      <xdr:rowOff>35169</xdr:rowOff>
    </xdr:from>
    <xdr:to>
      <xdr:col>4</xdr:col>
      <xdr:colOff>650630</xdr:colOff>
      <xdr:row>6</xdr:row>
      <xdr:rowOff>164123</xdr:rowOff>
    </xdr:to>
    <xdr:sp macro="" textlink="">
      <xdr:nvSpPr>
        <xdr:cNvPr id="9" name="8 Flecha abaj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593123" y="410307"/>
          <a:ext cx="222738" cy="310662"/>
        </a:xfrm>
        <a:prstGeom prst="downArrow">
          <a:avLst/>
        </a:prstGeom>
        <a:solidFill>
          <a:srgbClr val="FF0000"/>
        </a:solidFill>
        <a:ln w="0" cmpd="sng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_tradnl" sz="1100"/>
        </a:p>
      </xdr:txBody>
    </xdr:sp>
    <xdr:clientData/>
  </xdr:twoCellAnchor>
  <xdr:twoCellAnchor>
    <xdr:from>
      <xdr:col>9</xdr:col>
      <xdr:colOff>172915</xdr:colOff>
      <xdr:row>17</xdr:row>
      <xdr:rowOff>73270</xdr:rowOff>
    </xdr:from>
    <xdr:to>
      <xdr:col>9</xdr:col>
      <xdr:colOff>483577</xdr:colOff>
      <xdr:row>18</xdr:row>
      <xdr:rowOff>114300</xdr:rowOff>
    </xdr:to>
    <xdr:sp macro="" textlink="">
      <xdr:nvSpPr>
        <xdr:cNvPr id="10" name="9 Flecha abaj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5400000">
          <a:off x="6828692" y="2608385"/>
          <a:ext cx="222738" cy="310662"/>
        </a:xfrm>
        <a:prstGeom prst="downArrow">
          <a:avLst/>
        </a:prstGeom>
        <a:solidFill>
          <a:srgbClr val="FF0000"/>
        </a:solidFill>
        <a:ln w="0" cmpd="sng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_tradnl" sz="1100"/>
        </a:p>
      </xdr:txBody>
    </xdr:sp>
    <xdr:clientData/>
  </xdr:twoCellAnchor>
  <xdr:twoCellAnchor editAs="oneCell">
    <xdr:from>
      <xdr:col>13</xdr:col>
      <xdr:colOff>161193</xdr:colOff>
      <xdr:row>8</xdr:row>
      <xdr:rowOff>58614</xdr:rowOff>
    </xdr:from>
    <xdr:to>
      <xdr:col>18</xdr:col>
      <xdr:colOff>127468</xdr:colOff>
      <xdr:row>19</xdr:row>
      <xdr:rowOff>153865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8A257AD-9A26-4337-9401-FC912B8A0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8866" y="1589941"/>
          <a:ext cx="3776275" cy="2161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N24"/>
  <sheetViews>
    <sheetView workbookViewId="0">
      <selection activeCell="A37" sqref="A37"/>
    </sheetView>
  </sheetViews>
  <sheetFormatPr baseColWidth="10" defaultRowHeight="15" x14ac:dyDescent="0.25"/>
  <sheetData>
    <row r="4" spans="2:14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/>
    </row>
    <row r="5" spans="2:14" x14ac:dyDescent="0.25">
      <c r="H5" s="26">
        <f>Hoja2!I18</f>
        <v>0</v>
      </c>
      <c r="L5" t="s">
        <v>12</v>
      </c>
    </row>
    <row r="6" spans="2:14" x14ac:dyDescent="0.25">
      <c r="C6" s="3">
        <v>100</v>
      </c>
      <c r="D6" s="3">
        <f>C6/200</f>
        <v>0.5</v>
      </c>
      <c r="E6" s="3">
        <v>1</v>
      </c>
      <c r="F6" s="3">
        <v>1</v>
      </c>
      <c r="G6" s="3"/>
      <c r="H6" s="17">
        <f>H13</f>
        <v>0</v>
      </c>
      <c r="I6" s="5"/>
    </row>
    <row r="7" spans="2:14" x14ac:dyDescent="0.25">
      <c r="C7" s="3">
        <f>C6-H6+I6</f>
        <v>100</v>
      </c>
      <c r="D7" s="6">
        <f>(C6*0.5)/C7</f>
        <v>0.5</v>
      </c>
      <c r="E7" s="6">
        <f>D7</f>
        <v>0.5</v>
      </c>
      <c r="F7" s="6">
        <f>E7/4</f>
        <v>0.125</v>
      </c>
    </row>
    <row r="8" spans="2:14" x14ac:dyDescent="0.25">
      <c r="E8" s="7">
        <f>Hoja2!B8</f>
        <v>90</v>
      </c>
      <c r="F8" s="8">
        <f>Hoja2!D8</f>
        <v>10</v>
      </c>
      <c r="G8" s="9">
        <f>100-E8-F8</f>
        <v>0</v>
      </c>
      <c r="H8">
        <v>0</v>
      </c>
    </row>
    <row r="9" spans="2:14" x14ac:dyDescent="0.25">
      <c r="E9" s="10">
        <f>E8*E7</f>
        <v>45</v>
      </c>
      <c r="F9" s="10">
        <f>F8*F7</f>
        <v>1.25</v>
      </c>
      <c r="I9" s="11">
        <f>E9-F9</f>
        <v>43.75</v>
      </c>
    </row>
    <row r="11" spans="2:14" x14ac:dyDescent="0.25">
      <c r="B11" s="12" t="s">
        <v>8</v>
      </c>
      <c r="C11" s="13" t="s">
        <v>1</v>
      </c>
      <c r="D11" s="13" t="s">
        <v>2</v>
      </c>
      <c r="E11" s="13" t="s">
        <v>3</v>
      </c>
      <c r="F11" s="13" t="s">
        <v>4</v>
      </c>
      <c r="G11" s="13" t="s">
        <v>5</v>
      </c>
      <c r="H11" s="13" t="s">
        <v>9</v>
      </c>
      <c r="I11" s="13" t="s">
        <v>7</v>
      </c>
    </row>
    <row r="12" spans="2:14" x14ac:dyDescent="0.25">
      <c r="H12">
        <f>Hoja2!I19</f>
        <v>0</v>
      </c>
      <c r="L12" s="33">
        <f>I9*2</f>
        <v>87.5</v>
      </c>
      <c r="M12" s="32">
        <f>I16*2</f>
        <v>85</v>
      </c>
      <c r="N12" s="32">
        <f>H18</f>
        <v>86.25</v>
      </c>
    </row>
    <row r="13" spans="2:14" x14ac:dyDescent="0.25">
      <c r="C13" s="3">
        <v>50</v>
      </c>
      <c r="D13" s="3">
        <v>1</v>
      </c>
      <c r="E13" s="3">
        <v>1</v>
      </c>
      <c r="F13" s="3">
        <v>1</v>
      </c>
      <c r="G13" s="3"/>
      <c r="H13" s="4">
        <f>IF(H12&lt;4,0,IF(H12&gt;=4,H12-3,))</f>
        <v>0</v>
      </c>
      <c r="I13" s="5"/>
    </row>
    <row r="14" spans="2:14" x14ac:dyDescent="0.25">
      <c r="C14" s="3">
        <f>C13-H13+I13</f>
        <v>50</v>
      </c>
      <c r="D14" s="3">
        <f>(C13*1)/C14</f>
        <v>1</v>
      </c>
      <c r="E14" s="3">
        <f>D14</f>
        <v>1</v>
      </c>
      <c r="F14" s="3">
        <f>E14/4</f>
        <v>0.25</v>
      </c>
    </row>
    <row r="15" spans="2:14" x14ac:dyDescent="0.25">
      <c r="E15" s="7">
        <f>Hoja2!G8</f>
        <v>45</v>
      </c>
      <c r="F15" s="8">
        <f>Hoja2!I8</f>
        <v>10</v>
      </c>
      <c r="G15" s="14">
        <f>50-E15-F15</f>
        <v>-5</v>
      </c>
    </row>
    <row r="16" spans="2:14" x14ac:dyDescent="0.25">
      <c r="E16" s="15">
        <f>E15*E14</f>
        <v>45</v>
      </c>
      <c r="F16" s="15">
        <f>F15*F14</f>
        <v>2.5</v>
      </c>
      <c r="I16" s="10">
        <f>E16-F16</f>
        <v>42.5</v>
      </c>
    </row>
    <row r="18" spans="2:9" x14ac:dyDescent="0.25">
      <c r="B18" s="16" t="s">
        <v>10</v>
      </c>
      <c r="C18" s="1" t="s">
        <v>0</v>
      </c>
      <c r="D18" s="10">
        <f>I9</f>
        <v>43.75</v>
      </c>
      <c r="H18" s="47">
        <f>D18+D19</f>
        <v>86.25</v>
      </c>
      <c r="I18" s="47"/>
    </row>
    <row r="19" spans="2:9" x14ac:dyDescent="0.25">
      <c r="C19" s="12" t="s">
        <v>8</v>
      </c>
      <c r="D19" s="10">
        <f>I16</f>
        <v>42.5</v>
      </c>
      <c r="H19" s="47"/>
      <c r="I19" s="47"/>
    </row>
    <row r="24" spans="2:9" x14ac:dyDescent="0.25">
      <c r="I24">
        <v>75.25</v>
      </c>
    </row>
  </sheetData>
  <sheetProtection password="CC4F" sheet="1" objects="1" scenarios="1"/>
  <mergeCells count="1">
    <mergeCell ref="H18:I19"/>
  </mergeCells>
  <conditionalFormatting sqref="H6">
    <cfRule type="aboveAverage" priority="1" aboveAverage="0" stdDev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9"/>
  <sheetViews>
    <sheetView tabSelected="1" zoomScale="130" zoomScaleNormal="130" workbookViewId="0">
      <selection activeCell="B11" sqref="B11"/>
    </sheetView>
  </sheetViews>
  <sheetFormatPr baseColWidth="10" defaultColWidth="0" defaultRowHeight="15" zeroHeight="1" x14ac:dyDescent="0.25"/>
  <cols>
    <col min="1" max="1" width="11.42578125" style="2" customWidth="1"/>
    <col min="2" max="5" width="11.42578125" customWidth="1"/>
    <col min="6" max="6" width="4.140625" style="2" customWidth="1"/>
    <col min="7" max="7" width="12.85546875" style="2" customWidth="1"/>
    <col min="8" max="19" width="11.42578125" style="2" customWidth="1"/>
    <col min="20" max="16384" width="11.42578125" style="2" hidden="1"/>
  </cols>
  <sheetData>
    <row r="1" spans="1:19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customFormat="1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B5" s="51" t="s">
        <v>23</v>
      </c>
      <c r="C5" s="52"/>
      <c r="D5" s="52"/>
      <c r="E5" s="53"/>
      <c r="F5" s="46"/>
      <c r="G5" s="48" t="s">
        <v>11</v>
      </c>
      <c r="H5" s="49"/>
      <c r="I5" s="49"/>
      <c r="J5" s="50"/>
    </row>
    <row r="6" spans="1:19" x14ac:dyDescent="0.25">
      <c r="B6" s="70" t="s">
        <v>13</v>
      </c>
      <c r="C6" s="71"/>
      <c r="D6" s="56" t="s">
        <v>16</v>
      </c>
      <c r="E6" s="57"/>
      <c r="F6" s="46"/>
      <c r="G6" s="34" t="s">
        <v>13</v>
      </c>
      <c r="H6" s="35"/>
      <c r="I6" s="56" t="s">
        <v>16</v>
      </c>
      <c r="J6" s="57"/>
    </row>
    <row r="7" spans="1:19" x14ac:dyDescent="0.25">
      <c r="B7" s="34"/>
      <c r="C7" s="35"/>
      <c r="D7" s="36"/>
      <c r="E7" s="37"/>
      <c r="G7" s="34"/>
      <c r="H7" s="35"/>
      <c r="I7" s="38"/>
      <c r="J7" s="39"/>
    </row>
    <row r="8" spans="1:19" ht="15" customHeight="1" x14ac:dyDescent="0.25">
      <c r="B8" s="54">
        <v>90</v>
      </c>
      <c r="C8" s="55"/>
      <c r="D8" s="58">
        <v>10</v>
      </c>
      <c r="E8" s="59"/>
      <c r="F8" s="46"/>
      <c r="G8" s="54">
        <v>45</v>
      </c>
      <c r="H8" s="55"/>
      <c r="I8" s="58">
        <v>10</v>
      </c>
      <c r="J8" s="59"/>
    </row>
    <row r="9" spans="1:19" ht="15" customHeight="1" x14ac:dyDescent="0.25">
      <c r="B9" s="54"/>
      <c r="C9" s="55"/>
      <c r="D9" s="58"/>
      <c r="E9" s="59"/>
      <c r="F9" s="46"/>
      <c r="G9" s="54"/>
      <c r="H9" s="55"/>
      <c r="I9" s="58"/>
      <c r="J9" s="59"/>
    </row>
    <row r="10" spans="1:19" ht="15" customHeight="1" x14ac:dyDescent="0.25">
      <c r="B10" s="54"/>
      <c r="C10" s="55"/>
      <c r="D10" s="58"/>
      <c r="E10" s="59"/>
      <c r="F10" s="46"/>
      <c r="G10" s="54"/>
      <c r="H10" s="55"/>
      <c r="I10" s="58"/>
      <c r="J10" s="59"/>
    </row>
    <row r="11" spans="1:19" ht="14.45" customHeight="1" x14ac:dyDescent="0.25">
      <c r="B11" s="18"/>
      <c r="C11" s="19"/>
      <c r="D11" s="19"/>
      <c r="E11" s="20"/>
      <c r="G11" s="18"/>
      <c r="H11" s="19"/>
      <c r="I11" s="19"/>
      <c r="J11" s="20"/>
    </row>
    <row r="12" spans="1:19" ht="14.45" customHeight="1" x14ac:dyDescent="0.25">
      <c r="B12" s="25" t="s">
        <v>15</v>
      </c>
      <c r="C12" s="23"/>
      <c r="D12" s="23"/>
      <c r="E12" s="24"/>
      <c r="G12" s="25" t="s">
        <v>14</v>
      </c>
      <c r="H12" s="19"/>
      <c r="I12" s="19"/>
      <c r="J12" s="24"/>
    </row>
    <row r="13" spans="1:19" ht="15" customHeight="1" x14ac:dyDescent="0.25">
      <c r="B13" s="61">
        <f>Hoja1!I9</f>
        <v>43.75</v>
      </c>
      <c r="C13" s="62"/>
      <c r="D13" s="19"/>
      <c r="E13" s="20"/>
      <c r="G13" s="65">
        <f>Hoja1!I16</f>
        <v>42.5</v>
      </c>
      <c r="H13" s="66"/>
      <c r="I13" s="19"/>
      <c r="J13" s="20"/>
    </row>
    <row r="14" spans="1:19" ht="15" customHeight="1" x14ac:dyDescent="0.25">
      <c r="B14" s="61"/>
      <c r="C14" s="62"/>
      <c r="D14" s="19"/>
      <c r="E14" s="20"/>
      <c r="G14" s="65"/>
      <c r="H14" s="66"/>
      <c r="I14" s="19"/>
      <c r="J14" s="20"/>
    </row>
    <row r="15" spans="1:19" ht="15" customHeight="1" x14ac:dyDescent="0.25">
      <c r="B15" s="61"/>
      <c r="C15" s="62"/>
      <c r="D15" s="19"/>
      <c r="E15" s="20"/>
      <c r="G15" s="65"/>
      <c r="H15" s="66"/>
      <c r="I15" s="19"/>
      <c r="J15" s="20"/>
    </row>
    <row r="16" spans="1:19" ht="15.75" customHeight="1" thickBot="1" x14ac:dyDescent="0.3">
      <c r="B16" s="63"/>
      <c r="C16" s="64"/>
      <c r="D16" s="21"/>
      <c r="E16" s="22"/>
      <c r="G16" s="67"/>
      <c r="H16" s="68"/>
      <c r="I16" s="21"/>
      <c r="J16" s="22"/>
    </row>
    <row r="17" spans="2:10" ht="14.45" customHeight="1" thickBot="1" x14ac:dyDescent="0.3">
      <c r="B17" s="2"/>
      <c r="C17" s="2"/>
      <c r="D17" s="2"/>
      <c r="E17" s="2"/>
    </row>
    <row r="18" spans="2:10" ht="14.45" customHeight="1" x14ac:dyDescent="0.3">
      <c r="B18" s="60" t="s">
        <v>17</v>
      </c>
      <c r="C18" s="60"/>
      <c r="D18" s="2"/>
      <c r="E18" s="2"/>
      <c r="G18" s="29" t="s">
        <v>6</v>
      </c>
      <c r="H18" s="31" t="s">
        <v>18</v>
      </c>
      <c r="I18" s="44">
        <v>0</v>
      </c>
      <c r="J18" s="27"/>
    </row>
    <row r="19" spans="2:10" ht="14.45" customHeight="1" thickBot="1" x14ac:dyDescent="0.3">
      <c r="B19" s="2"/>
      <c r="C19" s="2"/>
      <c r="D19" s="2"/>
      <c r="E19" s="2"/>
      <c r="G19" s="28"/>
      <c r="H19" s="30" t="s">
        <v>19</v>
      </c>
      <c r="I19" s="45">
        <v>0</v>
      </c>
      <c r="J19" s="22"/>
    </row>
    <row r="20" spans="2:10" ht="14.45" customHeight="1" x14ac:dyDescent="0.25">
      <c r="B20" s="69">
        <f>Hoja1!H18</f>
        <v>86.25</v>
      </c>
      <c r="C20" s="69"/>
      <c r="D20" s="69"/>
      <c r="E20" s="69"/>
      <c r="G20"/>
      <c r="H20"/>
      <c r="I20"/>
      <c r="J20"/>
    </row>
    <row r="21" spans="2:10" ht="14.45" customHeight="1" x14ac:dyDescent="0.25">
      <c r="B21" s="69"/>
      <c r="C21" s="69"/>
      <c r="D21" s="69"/>
      <c r="E21" s="69"/>
      <c r="G21" s="41" t="s">
        <v>20</v>
      </c>
      <c r="H21" s="40"/>
      <c r="I21" s="40"/>
      <c r="J21"/>
    </row>
    <row r="22" spans="2:10" ht="14.45" customHeight="1" x14ac:dyDescent="0.25">
      <c r="B22" s="69"/>
      <c r="C22" s="69"/>
      <c r="D22" s="69"/>
      <c r="E22" s="69"/>
      <c r="G22" s="40"/>
      <c r="H22" s="40"/>
      <c r="I22" s="40"/>
      <c r="J22"/>
    </row>
    <row r="23" spans="2:10" ht="14.45" customHeight="1" x14ac:dyDescent="0.25">
      <c r="B23" s="69"/>
      <c r="C23" s="69"/>
      <c r="D23" s="69"/>
      <c r="E23" s="69"/>
      <c r="G23" s="40" t="s">
        <v>21</v>
      </c>
      <c r="H23" s="40"/>
      <c r="I23" s="40"/>
      <c r="J23" s="42">
        <f>100-(B8+D8)</f>
        <v>0</v>
      </c>
    </row>
    <row r="24" spans="2:10" ht="15" customHeight="1" x14ac:dyDescent="0.25">
      <c r="B24" s="69"/>
      <c r="C24" s="69"/>
      <c r="D24" s="69"/>
      <c r="E24" s="69"/>
      <c r="G24" s="40" t="s">
        <v>22</v>
      </c>
      <c r="H24" s="40"/>
      <c r="I24" s="40"/>
      <c r="J24" s="42">
        <f>50-(G8+I8)</f>
        <v>-5</v>
      </c>
    </row>
    <row r="25" spans="2:10" ht="15" customHeight="1" x14ac:dyDescent="0.25">
      <c r="B25" s="69"/>
      <c r="C25" s="69"/>
      <c r="D25" s="69"/>
      <c r="E25" s="69"/>
      <c r="G25" s="40" t="s">
        <v>24</v>
      </c>
      <c r="H25" s="40"/>
      <c r="I25" s="40"/>
      <c r="J25" s="42">
        <f>J23+J24</f>
        <v>-5</v>
      </c>
    </row>
    <row r="26" spans="2:10" ht="15" customHeight="1" x14ac:dyDescent="0.25">
      <c r="B26" s="69"/>
      <c r="C26" s="69"/>
      <c r="D26" s="69"/>
      <c r="E26" s="69"/>
      <c r="G26" s="40" t="s">
        <v>25</v>
      </c>
      <c r="H26" s="40"/>
      <c r="I26" s="40"/>
      <c r="J26" s="42">
        <f>B8+G8</f>
        <v>135</v>
      </c>
    </row>
    <row r="27" spans="2:10" x14ac:dyDescent="0.25">
      <c r="B27" s="2"/>
      <c r="C27" s="2"/>
      <c r="D27" s="2"/>
      <c r="E27" s="2"/>
      <c r="G27" s="40" t="s">
        <v>26</v>
      </c>
      <c r="H27" s="40"/>
      <c r="I27" s="40"/>
      <c r="J27" s="43">
        <f>100-B20</f>
        <v>13.75</v>
      </c>
    </row>
    <row r="28" spans="2:10" hidden="1" x14ac:dyDescent="0.25">
      <c r="B28" s="2"/>
      <c r="C28" s="2"/>
      <c r="D28" s="2"/>
      <c r="E28" s="2"/>
    </row>
    <row r="29" spans="2:10" hidden="1" x14ac:dyDescent="0.25">
      <c r="B29" s="2"/>
      <c r="C29" s="2"/>
      <c r="D29" s="2"/>
      <c r="E29" s="2"/>
    </row>
    <row r="30" spans="2:10" hidden="1" x14ac:dyDescent="0.25">
      <c r="B30" s="2"/>
      <c r="C30" s="2"/>
      <c r="D30" s="2"/>
      <c r="E30" s="2"/>
    </row>
    <row r="31" spans="2:10" hidden="1" x14ac:dyDescent="0.25">
      <c r="B31" s="2"/>
      <c r="C31" s="2"/>
      <c r="D31" s="2"/>
      <c r="E31" s="2"/>
    </row>
    <row r="32" spans="2:10" hidden="1" x14ac:dyDescent="0.25">
      <c r="B32" s="2"/>
      <c r="C32" s="2"/>
      <c r="D32" s="2"/>
      <c r="E32" s="2"/>
    </row>
    <row r="33" s="2" customFormat="1" hidden="1" x14ac:dyDescent="0.25"/>
    <row r="34" s="2" customFormat="1" hidden="1" x14ac:dyDescent="0.25"/>
    <row r="35" s="2" customFormat="1" hidden="1" x14ac:dyDescent="0.25"/>
    <row r="36" s="2" customFormat="1" hidden="1" x14ac:dyDescent="0.25"/>
    <row r="37" s="2" customFormat="1" hidden="1" x14ac:dyDescent="0.25"/>
    <row r="38" s="2" customFormat="1" hidden="1" x14ac:dyDescent="0.25"/>
    <row r="39" s="2" customFormat="1" hidden="1" x14ac:dyDescent="0.25"/>
  </sheetData>
  <mergeCells count="13">
    <mergeCell ref="B18:C18"/>
    <mergeCell ref="B13:C16"/>
    <mergeCell ref="G13:H16"/>
    <mergeCell ref="B20:E26"/>
    <mergeCell ref="B6:C6"/>
    <mergeCell ref="D6:E6"/>
    <mergeCell ref="D8:E10"/>
    <mergeCell ref="G8:H10"/>
    <mergeCell ref="G5:J5"/>
    <mergeCell ref="B5:E5"/>
    <mergeCell ref="B8:C10"/>
    <mergeCell ref="I6:J6"/>
    <mergeCell ref="I8:J10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2022-02-24T08:45:49Z</dcterms:modified>
</cp:coreProperties>
</file>